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0"/>
  <workbookPr/>
  <mc:AlternateContent xmlns:mc="http://schemas.openxmlformats.org/markup-compatibility/2006">
    <mc:Choice Requires="x15">
      <x15ac:absPath xmlns:x15ac="http://schemas.microsoft.com/office/spreadsheetml/2010/11/ac" url="C:\Users\liber\OneDrive\Rev. Mary\Budget development for 2020\"/>
    </mc:Choice>
  </mc:AlternateContent>
  <xr:revisionPtr revIDLastSave="1625" documentId="11_1201982D88D3833F93B3DC6E957EB9B0E3024925" xr6:coauthVersionLast="47" xr6:coauthVersionMax="47" xr10:uidLastSave="{EF1A0677-52DF-42C6-8769-9A71FC84A460}"/>
  <bookViews>
    <workbookView xWindow="0" yWindow="0" windowWidth="21570" windowHeight="8775" tabRatio="988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40" i="1"/>
  <c r="D13" i="1"/>
  <c r="D31" i="1"/>
  <c r="D21" i="1"/>
  <c r="C40" i="1"/>
  <c r="C31" i="1"/>
  <c r="C21" i="1"/>
  <c r="B24" i="1"/>
  <c r="C13" i="1"/>
  <c r="B40" i="1"/>
  <c r="B21" i="1"/>
  <c r="B31" i="1"/>
  <c r="B28" i="1"/>
  <c r="B17" i="1"/>
  <c r="B13" i="1"/>
  <c r="D47" i="1" l="1"/>
  <c r="C47" i="1"/>
  <c r="B47" i="1"/>
  <c r="C49" i="1" l="1"/>
  <c r="D49" i="1"/>
</calcChain>
</file>

<file path=xl/sharedStrings.xml><?xml version="1.0" encoding="utf-8"?>
<sst xmlns="http://schemas.openxmlformats.org/spreadsheetml/2006/main" count="70" uniqueCount="70">
  <si>
    <t>Budget Proposal 2024-25</t>
  </si>
  <si>
    <t>Board approved 5-21-24</t>
  </si>
  <si>
    <t>2023-24 budget</t>
  </si>
  <si>
    <t>2024-25 budget request</t>
  </si>
  <si>
    <t>2024-25 budget proposal;               Board approved 5-21-24</t>
  </si>
  <si>
    <t>INCOME</t>
  </si>
  <si>
    <t>Projected Pledge Income</t>
  </si>
  <si>
    <t>97% of commitments as of 5-25-24 $495,518; 243 pledgers</t>
  </si>
  <si>
    <t>Plate Offering</t>
  </si>
  <si>
    <t>Auction Income</t>
  </si>
  <si>
    <t>assumes increase in auction generosity</t>
  </si>
  <si>
    <t>E-Sales</t>
  </si>
  <si>
    <t>per Susan Dodson</t>
  </si>
  <si>
    <t>Other Income</t>
  </si>
  <si>
    <t>assumes more interest income</t>
  </si>
  <si>
    <t>Reserve funds</t>
  </si>
  <si>
    <t>Other (Draw from Endowment)</t>
  </si>
  <si>
    <t>Reserves/Savings</t>
  </si>
  <si>
    <t>Legacy Gifts (Lanning)</t>
  </si>
  <si>
    <t>Total Revenue</t>
  </si>
  <si>
    <t>EXPENSES</t>
  </si>
  <si>
    <t>MINISTRY AREA - EXECUTIVE/BOARD</t>
  </si>
  <si>
    <t xml:space="preserve">Leadership Development </t>
  </si>
  <si>
    <t>Fundraising</t>
  </si>
  <si>
    <t>Board Discretionary</t>
  </si>
  <si>
    <t>decreased at Board request</t>
  </si>
  <si>
    <t>MINISTRY AREA - SPIRITUAL LIFE</t>
  </si>
  <si>
    <t>Music</t>
  </si>
  <si>
    <t>fewer guests, maintains subs, adds to reserve for piano major repair</t>
  </si>
  <si>
    <t>Worship Arts</t>
  </si>
  <si>
    <t>keeps grief workshop; assumes sabbatical speakers paid out of sabbatical reserve; buys Soul Matters packets</t>
  </si>
  <si>
    <t>MINISTRY AREA - FAITH DEVELOPMENT</t>
  </si>
  <si>
    <t>Family Ministry</t>
  </si>
  <si>
    <t xml:space="preserve">reduced from request by $500 </t>
  </si>
  <si>
    <t>Adult Ed</t>
  </si>
  <si>
    <t>reduced from request by $200</t>
  </si>
  <si>
    <t>MINISTRY AREA - COMMUNITY LIFE</t>
  </si>
  <si>
    <t>redeuced from request by $800</t>
  </si>
  <si>
    <t>MINISTRY AREA - FAITH IN ACTION</t>
  </si>
  <si>
    <t>Faith in Action - Benevolence (incl. STP)</t>
  </si>
  <si>
    <t>Share The Plate + support for IW, JUUstice, FAN, Quixote Villages</t>
  </si>
  <si>
    <t>Faith in Action - Program</t>
  </si>
  <si>
    <t xml:space="preserve">decreased from request by $900 </t>
  </si>
  <si>
    <t>MINISTRY AREA - RESOURCE MINISTRY</t>
  </si>
  <si>
    <t>Buildings and Grounds Maintenance &amp; Utilities</t>
  </si>
  <si>
    <t>keeps request for ground cover; decreased by $3520</t>
  </si>
  <si>
    <t>Cleaning and maintenance supplies</t>
  </si>
  <si>
    <t>reduced from request by $1000</t>
  </si>
  <si>
    <t>Hospitality</t>
  </si>
  <si>
    <t>Kitchen and coffee</t>
  </si>
  <si>
    <t>Office</t>
  </si>
  <si>
    <t>decreased freom request by $2640</t>
  </si>
  <si>
    <t>Dues and Interest</t>
  </si>
  <si>
    <t>$14,345 less than fair share</t>
  </si>
  <si>
    <t xml:space="preserve"> Mortgage Loans</t>
  </si>
  <si>
    <t>Fees, Bookkeeping, Insurance</t>
  </si>
  <si>
    <t>decreased from request by $518</t>
  </si>
  <si>
    <t>Reserve Study Fund</t>
  </si>
  <si>
    <t>PERSONNEL</t>
  </si>
  <si>
    <t>$21,615 less than request; includes salary increases + 3% COLA; does not fund 2 services</t>
  </si>
  <si>
    <t>Salary &amp; Wages</t>
  </si>
  <si>
    <t>A Life/Disability Benefit</t>
  </si>
  <si>
    <t>A Payroll Taxes</t>
  </si>
  <si>
    <t>A Professional  Expenses</t>
  </si>
  <si>
    <t>A Retirement Benefits</t>
  </si>
  <si>
    <t>A UUA Med/Dent Plan</t>
  </si>
  <si>
    <t>Grand Total</t>
  </si>
  <si>
    <t xml:space="preserve">$31,769 less than requeted </t>
  </si>
  <si>
    <t>budget amount over previous year</t>
  </si>
  <si>
    <t>percentage over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</si>
</sst>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</numFmts>
  <fonts count="19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name val="Calibri"/>
    </font>
    <font>
      <sz val="12"/>
      <name val="Calibri"/>
    </font>
    <font>
      <sz val="10"/>
      <color rgb="FF000000"/>
      <name val="Arial"/>
      <family val="2"/>
      <charset val="1"/>
    </font>
    <font>
      <sz val="12"/>
      <color rgb="FF000000"/>
      <name val="Calibri"/>
    </font>
    <font>
      <sz val="12"/>
      <color theme="1"/>
      <name val="Calibri"/>
    </font>
    <font>
      <b/>
      <sz val="12"/>
      <color rgb="FF000000"/>
      <name val="Calibri"/>
    </font>
    <font>
      <sz val="11"/>
      <color theme="1" tint="0.24994659260841701"/>
      <name val="Arial"/>
      <family val="2"/>
      <scheme val="minor"/>
    </font>
    <font>
      <b/>
      <sz val="12"/>
      <color theme="1"/>
      <name val="Calibri"/>
    </font>
    <font>
      <b/>
      <sz val="14"/>
      <name val="Calibri"/>
    </font>
    <font>
      <sz val="12"/>
      <name val="Arial"/>
      <family val="2"/>
      <charset val="1"/>
    </font>
    <font>
      <b/>
      <sz val="12"/>
      <name val="Calibri"/>
      <scheme val="minor"/>
    </font>
    <font>
      <sz val="12"/>
      <name val="Calibri"/>
      <scheme val="minor"/>
    </font>
    <font>
      <sz val="12"/>
      <color rgb="FF000000"/>
      <name val="Calibri"/>
      <scheme val="minor"/>
    </font>
    <font>
      <b/>
      <sz val="12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4C7E7"/>
        <bgColor rgb="FFCCCCFF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1" fillId="5" borderId="0" applyFont="0" applyFill="0" applyBorder="0" applyProtection="0">
      <alignment horizontal="right" indent="2"/>
    </xf>
  </cellStyleXfs>
  <cellXfs count="70">
    <xf numFmtId="0" fontId="0" fillId="0" borderId="0" xfId="0"/>
    <xf numFmtId="165" fontId="16" fillId="0" borderId="1" xfId="0" applyNumberFormat="1" applyFont="1" applyBorder="1"/>
    <xf numFmtId="165" fontId="15" fillId="7" borderId="1" xfId="0" applyNumberFormat="1" applyFont="1" applyFill="1" applyBorder="1"/>
    <xf numFmtId="0" fontId="16" fillId="0" borderId="1" xfId="0" applyFont="1" applyBorder="1" applyAlignment="1">
      <alignment vertical="top" wrapText="1"/>
    </xf>
    <xf numFmtId="14" fontId="7" fillId="0" borderId="1" xfId="0" applyNumberFormat="1" applyFont="1" applyBorder="1"/>
    <xf numFmtId="0" fontId="0" fillId="0" borderId="1" xfId="0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6" borderId="1" xfId="0" applyFill="1" applyBorder="1"/>
    <xf numFmtId="0" fontId="5" fillId="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10" fillId="3" borderId="1" xfId="0" applyFont="1" applyFill="1" applyBorder="1"/>
    <xf numFmtId="0" fontId="10" fillId="7" borderId="1" xfId="0" applyFont="1" applyFill="1" applyBorder="1"/>
    <xf numFmtId="0" fontId="0" fillId="7" borderId="1" xfId="0" applyFill="1" applyBorder="1" applyAlignment="1">
      <alignment vertical="top"/>
    </xf>
    <xf numFmtId="0" fontId="3" fillId="0" borderId="1" xfId="0" applyFont="1" applyBorder="1"/>
    <xf numFmtId="164" fontId="6" fillId="0" borderId="1" xfId="0" applyNumberFormat="1" applyFont="1" applyBorder="1"/>
    <xf numFmtId="165" fontId="6" fillId="0" borderId="1" xfId="0" applyNumberFormat="1" applyFont="1" applyBorder="1"/>
    <xf numFmtId="0" fontId="16" fillId="0" borderId="1" xfId="0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16" fillId="0" borderId="1" xfId="0" applyFont="1" applyBorder="1"/>
    <xf numFmtId="0" fontId="17" fillId="0" borderId="1" xfId="0" applyFont="1" applyBorder="1"/>
    <xf numFmtId="165" fontId="5" fillId="3" borderId="1" xfId="0" applyNumberFormat="1" applyFont="1" applyFill="1" applyBorder="1"/>
    <xf numFmtId="165" fontId="5" fillId="7" borderId="1" xfId="0" applyNumberFormat="1" applyFont="1" applyFill="1" applyBorder="1"/>
    <xf numFmtId="165" fontId="0" fillId="0" borderId="1" xfId="0" applyNumberFormat="1" applyBorder="1"/>
    <xf numFmtId="0" fontId="0" fillId="7" borderId="1" xfId="0" applyFill="1" applyBorder="1"/>
    <xf numFmtId="0" fontId="5" fillId="7" borderId="1" xfId="0" applyFont="1" applyFill="1" applyBorder="1"/>
    <xf numFmtId="6" fontId="5" fillId="3" borderId="1" xfId="0" applyNumberFormat="1" applyFont="1" applyFill="1" applyBorder="1"/>
    <xf numFmtId="6" fontId="5" fillId="7" borderId="1" xfId="0" applyNumberFormat="1" applyFont="1" applyFill="1" applyBorder="1"/>
    <xf numFmtId="0" fontId="4" fillId="0" borderId="1" xfId="0" applyFont="1" applyBorder="1" applyAlignment="1">
      <alignment horizontal="left" indent="3"/>
    </xf>
    <xf numFmtId="6" fontId="6" fillId="0" borderId="1" xfId="0" applyNumberFormat="1" applyFont="1" applyBorder="1"/>
    <xf numFmtId="0" fontId="6" fillId="0" borderId="1" xfId="0" applyFont="1" applyBorder="1"/>
    <xf numFmtId="165" fontId="9" fillId="0" borderId="1" xfId="0" applyNumberFormat="1" applyFont="1" applyBorder="1"/>
    <xf numFmtId="165" fontId="12" fillId="7" borderId="1" xfId="0" applyNumberFormat="1" applyFont="1" applyFill="1" applyBorder="1"/>
    <xf numFmtId="165" fontId="14" fillId="0" borderId="1" xfId="0" applyNumberFormat="1" applyFont="1" applyBorder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3"/>
    </xf>
    <xf numFmtId="9" fontId="0" fillId="0" borderId="1" xfId="0" applyNumberFormat="1" applyBorder="1"/>
    <xf numFmtId="165" fontId="6" fillId="0" borderId="1" xfId="0" applyNumberFormat="1" applyFont="1" applyBorder="1" applyAlignment="1">
      <alignment wrapText="1"/>
    </xf>
    <xf numFmtId="0" fontId="0" fillId="3" borderId="1" xfId="0" applyFill="1" applyBorder="1"/>
    <xf numFmtId="164" fontId="0" fillId="7" borderId="1" xfId="0" applyNumberFormat="1" applyFill="1" applyBorder="1"/>
    <xf numFmtId="164" fontId="6" fillId="0" borderId="1" xfId="0" applyNumberFormat="1" applyFont="1" applyBorder="1" applyAlignment="1">
      <alignment vertical="top"/>
    </xf>
    <xf numFmtId="165" fontId="6" fillId="0" borderId="1" xfId="0" applyNumberFormat="1" applyFont="1" applyBorder="1" applyAlignment="1">
      <alignment vertical="top"/>
    </xf>
    <xf numFmtId="9" fontId="6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5" fillId="0" borderId="1" xfId="0" applyFont="1" applyBorder="1"/>
    <xf numFmtId="0" fontId="13" fillId="0" borderId="1" xfId="0" applyFont="1" applyBorder="1"/>
    <xf numFmtId="0" fontId="9" fillId="0" borderId="1" xfId="0" applyFont="1" applyBorder="1"/>
    <xf numFmtId="6" fontId="9" fillId="0" borderId="1" xfId="0" applyNumberFormat="1" applyFont="1" applyBorder="1" applyAlignment="1">
      <alignment horizontal="right" vertical="top" wrapText="1"/>
    </xf>
    <xf numFmtId="0" fontId="12" fillId="0" borderId="1" xfId="0" applyFont="1" applyBorder="1"/>
    <xf numFmtId="0" fontId="9" fillId="0" borderId="1" xfId="0" applyFont="1" applyBorder="1" applyAlignment="1">
      <alignment horizontal="left" vertical="top"/>
    </xf>
    <xf numFmtId="164" fontId="9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wrapText="1"/>
    </xf>
    <xf numFmtId="165" fontId="15" fillId="0" borderId="1" xfId="0" applyNumberFormat="1" applyFont="1" applyBorder="1"/>
    <xf numFmtId="0" fontId="8" fillId="0" borderId="1" xfId="0" applyFont="1" applyBorder="1"/>
    <xf numFmtId="165" fontId="5" fillId="0" borderId="1" xfId="0" applyNumberFormat="1" applyFont="1" applyBorder="1"/>
    <xf numFmtId="0" fontId="10" fillId="0" borderId="1" xfId="0" applyFont="1" applyBorder="1"/>
    <xf numFmtId="0" fontId="8" fillId="0" borderId="1" xfId="0" applyFont="1" applyBorder="1" applyAlignment="1">
      <alignment wrapText="1"/>
    </xf>
    <xf numFmtId="44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" fillId="6" borderId="1" xfId="0" applyFont="1" applyFill="1" applyBorder="1" applyAlignment="1">
      <alignment wrapText="1"/>
    </xf>
    <xf numFmtId="166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wrapText="1"/>
    </xf>
    <xf numFmtId="0" fontId="5" fillId="6" borderId="1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 wrapText="1"/>
    </xf>
  </cellXfs>
  <cellStyles count="2">
    <cellStyle name="Normal" xfId="0" builtinId="0"/>
    <cellStyle name="Table Amount" xfId="1" xr:uid="{8CD0731F-84C3-4054-943B-BDF3D1DF3A8E}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FAADC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4"/>
  <sheetViews>
    <sheetView tabSelected="1" zoomScaleNormal="100" workbookViewId="0">
      <selection activeCell="E41" sqref="E41"/>
    </sheetView>
  </sheetViews>
  <sheetFormatPr defaultRowHeight="12.75"/>
  <cols>
    <col min="1" max="1" width="47.7109375" style="5"/>
    <col min="2" max="2" width="30.42578125" style="5" customWidth="1"/>
    <col min="3" max="3" width="31.42578125" style="5" customWidth="1"/>
    <col min="4" max="4" width="39" style="5" customWidth="1"/>
    <col min="5" max="5" width="32.7109375" style="5" customWidth="1"/>
    <col min="6" max="1019" width="12.7109375" style="5"/>
    <col min="1020" max="16384" width="9.140625" style="5"/>
  </cols>
  <sheetData>
    <row r="1" spans="1:6">
      <c r="A1" s="4"/>
    </row>
    <row r="2" spans="1:6" ht="18">
      <c r="A2" s="6" t="s">
        <v>0</v>
      </c>
      <c r="B2" s="7"/>
      <c r="C2" s="8"/>
      <c r="D2" s="8"/>
    </row>
    <row r="3" spans="1:6" ht="32.25">
      <c r="A3" s="60" t="s">
        <v>1</v>
      </c>
      <c r="B3" s="9" t="s">
        <v>2</v>
      </c>
      <c r="C3" s="63" t="s">
        <v>3</v>
      </c>
      <c r="D3" s="10" t="s">
        <v>4</v>
      </c>
    </row>
    <row r="4" spans="1:6" ht="15.75">
      <c r="A4" s="11" t="s">
        <v>5</v>
      </c>
      <c r="B4" s="12"/>
      <c r="C4" s="13"/>
      <c r="D4" s="14"/>
    </row>
    <row r="5" spans="1:6" ht="32.25">
      <c r="A5" s="15" t="s">
        <v>6</v>
      </c>
      <c r="B5" s="16">
        <v>444745</v>
      </c>
      <c r="C5" s="17">
        <v>549008</v>
      </c>
      <c r="D5" s="1">
        <v>480652</v>
      </c>
      <c r="E5" s="18" t="s">
        <v>7</v>
      </c>
      <c r="F5" s="19"/>
    </row>
    <row r="6" spans="1:6" ht="15.75">
      <c r="A6" s="15" t="s">
        <v>8</v>
      </c>
      <c r="B6" s="17">
        <v>33000</v>
      </c>
      <c r="C6" s="17">
        <v>33000</v>
      </c>
      <c r="D6" s="1">
        <v>33000</v>
      </c>
      <c r="E6" s="18"/>
    </row>
    <row r="7" spans="1:6" ht="32.25">
      <c r="A7" s="15" t="s">
        <v>9</v>
      </c>
      <c r="B7" s="17">
        <v>20000</v>
      </c>
      <c r="C7" s="17">
        <v>20000</v>
      </c>
      <c r="D7" s="1">
        <v>22000</v>
      </c>
      <c r="E7" s="3" t="s">
        <v>10</v>
      </c>
    </row>
    <row r="8" spans="1:6" ht="15.75">
      <c r="A8" s="15" t="s">
        <v>11</v>
      </c>
      <c r="B8" s="17">
        <v>10000</v>
      </c>
      <c r="C8" s="17">
        <v>10000</v>
      </c>
      <c r="D8" s="1">
        <v>10000</v>
      </c>
      <c r="E8" s="21" t="s">
        <v>12</v>
      </c>
    </row>
    <row r="9" spans="1:6" ht="16.5">
      <c r="A9" s="15" t="s">
        <v>13</v>
      </c>
      <c r="B9" s="17">
        <v>12000</v>
      </c>
      <c r="C9" s="17">
        <v>14000</v>
      </c>
      <c r="D9" s="1">
        <v>14000</v>
      </c>
      <c r="E9" s="18" t="s">
        <v>14</v>
      </c>
    </row>
    <row r="10" spans="1:6" ht="15.75">
      <c r="A10" s="15" t="s">
        <v>15</v>
      </c>
      <c r="B10" s="17">
        <v>8200</v>
      </c>
      <c r="C10" s="17">
        <v>0</v>
      </c>
      <c r="D10" s="1">
        <v>0</v>
      </c>
      <c r="E10" s="20"/>
    </row>
    <row r="11" spans="1:6" ht="15.75">
      <c r="A11" s="15" t="s">
        <v>16</v>
      </c>
      <c r="B11" s="17">
        <v>16264</v>
      </c>
      <c r="C11" s="17">
        <v>0</v>
      </c>
      <c r="D11" s="1">
        <v>17094</v>
      </c>
      <c r="E11" s="20"/>
    </row>
    <row r="12" spans="1:6" ht="15.75">
      <c r="A12" s="15" t="s">
        <v>17</v>
      </c>
      <c r="B12" s="17">
        <v>25255</v>
      </c>
      <c r="C12" s="17">
        <v>0</v>
      </c>
      <c r="D12" s="1">
        <v>17493</v>
      </c>
      <c r="E12" s="20" t="s">
        <v>18</v>
      </c>
    </row>
    <row r="13" spans="1:6" ht="15.75">
      <c r="A13" s="11" t="s">
        <v>19</v>
      </c>
      <c r="B13" s="22">
        <f>SUM(B5:B12)</f>
        <v>569464</v>
      </c>
      <c r="C13" s="23">
        <f>SUM(C5:C11)</f>
        <v>626008</v>
      </c>
      <c r="D13" s="2">
        <f>SUM(D5:D12)</f>
        <v>594239</v>
      </c>
    </row>
    <row r="14" spans="1:6">
      <c r="B14" s="24"/>
    </row>
    <row r="15" spans="1:6">
      <c r="B15" s="24"/>
    </row>
    <row r="16" spans="1:6" ht="15.75">
      <c r="A16" s="11" t="s">
        <v>20</v>
      </c>
      <c r="B16" s="22"/>
      <c r="C16" s="25"/>
      <c r="D16" s="26"/>
    </row>
    <row r="17" spans="1:5" ht="15.75">
      <c r="A17" s="11" t="s">
        <v>21</v>
      </c>
      <c r="B17" s="27">
        <f>SUM(B18:B20)</f>
        <v>7500</v>
      </c>
      <c r="C17" s="23">
        <v>8000</v>
      </c>
      <c r="D17" s="28">
        <v>6000</v>
      </c>
    </row>
    <row r="18" spans="1:5" ht="15.75">
      <c r="A18" s="29" t="s">
        <v>22</v>
      </c>
      <c r="B18" s="30">
        <v>0</v>
      </c>
      <c r="C18" s="17">
        <v>0</v>
      </c>
      <c r="D18" s="30">
        <v>0</v>
      </c>
    </row>
    <row r="19" spans="1:5" ht="15.75">
      <c r="A19" s="29" t="s">
        <v>23</v>
      </c>
      <c r="B19" s="30">
        <v>1500</v>
      </c>
      <c r="C19" s="17">
        <v>2000</v>
      </c>
      <c r="D19" s="30">
        <v>2000</v>
      </c>
    </row>
    <row r="20" spans="1:5" ht="16.5">
      <c r="A20" s="29" t="s">
        <v>24</v>
      </c>
      <c r="B20" s="30">
        <v>6000</v>
      </c>
      <c r="C20" s="17">
        <v>6000</v>
      </c>
      <c r="D20" s="30">
        <v>4000</v>
      </c>
      <c r="E20" s="18" t="s">
        <v>25</v>
      </c>
    </row>
    <row r="21" spans="1:5" ht="15.75">
      <c r="A21" s="11" t="s">
        <v>26</v>
      </c>
      <c r="B21" s="22">
        <f>SUM(B22:B23)</f>
        <v>7000</v>
      </c>
      <c r="C21" s="23">
        <f>SUM(C22,C23)</f>
        <v>14541</v>
      </c>
      <c r="D21" s="28">
        <f>SUM(D22:D23)</f>
        <v>11300</v>
      </c>
      <c r="E21" s="20"/>
    </row>
    <row r="22" spans="1:5" ht="48.75">
      <c r="A22" s="29" t="s">
        <v>27</v>
      </c>
      <c r="B22" s="17">
        <v>1000</v>
      </c>
      <c r="C22" s="17">
        <v>6221</v>
      </c>
      <c r="D22" s="1">
        <v>4500</v>
      </c>
      <c r="E22" s="3" t="s">
        <v>28</v>
      </c>
    </row>
    <row r="23" spans="1:5" ht="64.5">
      <c r="A23" s="29" t="s">
        <v>29</v>
      </c>
      <c r="B23" s="17">
        <v>6000</v>
      </c>
      <c r="C23" s="17">
        <v>8320</v>
      </c>
      <c r="D23" s="1">
        <v>6800</v>
      </c>
      <c r="E23" s="3" t="s">
        <v>30</v>
      </c>
    </row>
    <row r="24" spans="1:5" ht="15.75">
      <c r="A24" s="11" t="s">
        <v>31</v>
      </c>
      <c r="B24" s="22">
        <f>SUM(B25:B26)</f>
        <v>3300</v>
      </c>
      <c r="C24" s="23">
        <v>4100</v>
      </c>
      <c r="D24" s="23">
        <v>3400</v>
      </c>
      <c r="E24" s="31"/>
    </row>
    <row r="25" spans="1:5" ht="15.75">
      <c r="A25" s="29" t="s">
        <v>32</v>
      </c>
      <c r="B25" s="32">
        <v>3100</v>
      </c>
      <c r="C25" s="17">
        <v>3600</v>
      </c>
      <c r="D25" s="32">
        <v>3100</v>
      </c>
      <c r="E25" s="31" t="s">
        <v>33</v>
      </c>
    </row>
    <row r="26" spans="1:5" ht="15.75">
      <c r="A26" s="29" t="s">
        <v>34</v>
      </c>
      <c r="B26" s="32">
        <v>200</v>
      </c>
      <c r="C26" s="17">
        <v>500</v>
      </c>
      <c r="D26" s="32">
        <v>300</v>
      </c>
      <c r="E26" s="31" t="s">
        <v>35</v>
      </c>
    </row>
    <row r="27" spans="1:5" ht="15.75">
      <c r="A27" s="11" t="s">
        <v>36</v>
      </c>
      <c r="B27" s="22">
        <v>5200</v>
      </c>
      <c r="C27" s="23">
        <v>7600</v>
      </c>
      <c r="D27" s="33">
        <v>6800</v>
      </c>
      <c r="E27" s="31" t="s">
        <v>37</v>
      </c>
    </row>
    <row r="28" spans="1:5" ht="15.75">
      <c r="A28" s="11" t="s">
        <v>38</v>
      </c>
      <c r="B28" s="22">
        <f>SUM(B29:B30)</f>
        <v>19400</v>
      </c>
      <c r="C28" s="23">
        <v>21900</v>
      </c>
      <c r="D28" s="23">
        <f>SUM(D29:D30)</f>
        <v>21000</v>
      </c>
      <c r="E28" s="31"/>
    </row>
    <row r="29" spans="1:5" ht="32.25">
      <c r="A29" s="29" t="s">
        <v>39</v>
      </c>
      <c r="B29" s="34">
        <v>17900</v>
      </c>
      <c r="C29" s="17">
        <v>18000</v>
      </c>
      <c r="D29" s="1">
        <v>18000</v>
      </c>
      <c r="E29" s="35" t="s">
        <v>40</v>
      </c>
    </row>
    <row r="30" spans="1:5" ht="15.75">
      <c r="A30" s="29" t="s">
        <v>41</v>
      </c>
      <c r="B30" s="34">
        <v>1500</v>
      </c>
      <c r="C30" s="17">
        <v>3900</v>
      </c>
      <c r="D30" s="1">
        <v>3000</v>
      </c>
      <c r="E30" s="31" t="s">
        <v>42</v>
      </c>
    </row>
    <row r="31" spans="1:5" ht="15.75">
      <c r="A31" s="11" t="s">
        <v>43</v>
      </c>
      <c r="B31" s="22">
        <f>SUM(B32:B39)</f>
        <v>74756</v>
      </c>
      <c r="C31" s="23">
        <f>SUM(C32:C39)</f>
        <v>92054</v>
      </c>
      <c r="D31" s="23">
        <f>SUM(D32:D39)</f>
        <v>69978</v>
      </c>
      <c r="E31" s="31"/>
    </row>
    <row r="32" spans="1:5" ht="32.25">
      <c r="A32" s="29" t="s">
        <v>44</v>
      </c>
      <c r="B32" s="17">
        <v>23200</v>
      </c>
      <c r="C32" s="17">
        <v>32970</v>
      </c>
      <c r="D32" s="17">
        <v>29397</v>
      </c>
      <c r="E32" s="35" t="s">
        <v>45</v>
      </c>
    </row>
    <row r="33" spans="1:5" ht="15.75">
      <c r="A33" s="29" t="s">
        <v>46</v>
      </c>
      <c r="B33" s="17">
        <v>3500</v>
      </c>
      <c r="C33" s="17">
        <v>5000</v>
      </c>
      <c r="D33" s="17">
        <v>4000</v>
      </c>
      <c r="E33" s="31" t="s">
        <v>47</v>
      </c>
    </row>
    <row r="34" spans="1:5" ht="15.75">
      <c r="A34" s="29" t="s">
        <v>48</v>
      </c>
      <c r="B34" s="17">
        <v>250</v>
      </c>
      <c r="C34" s="17">
        <v>500</v>
      </c>
      <c r="D34" s="17">
        <v>500</v>
      </c>
      <c r="E34" s="31" t="s">
        <v>49</v>
      </c>
    </row>
    <row r="35" spans="1:5" ht="15.75">
      <c r="A35" s="29" t="s">
        <v>50</v>
      </c>
      <c r="B35" s="17">
        <v>16763</v>
      </c>
      <c r="C35" s="17">
        <v>19126</v>
      </c>
      <c r="D35" s="17">
        <v>16486</v>
      </c>
      <c r="E35" s="31" t="s">
        <v>51</v>
      </c>
    </row>
    <row r="36" spans="1:5" ht="15.75">
      <c r="A36" s="29" t="s">
        <v>52</v>
      </c>
      <c r="B36" s="17">
        <v>5000</v>
      </c>
      <c r="C36" s="17">
        <v>24345</v>
      </c>
      <c r="D36" s="17">
        <v>10000</v>
      </c>
      <c r="E36" s="31" t="s">
        <v>53</v>
      </c>
    </row>
    <row r="37" spans="1:5" ht="15.75">
      <c r="A37" s="29" t="s">
        <v>54</v>
      </c>
      <c r="B37" s="17">
        <v>0</v>
      </c>
      <c r="C37" s="17">
        <v>0</v>
      </c>
      <c r="D37" s="32">
        <v>0</v>
      </c>
      <c r="E37" s="31"/>
    </row>
    <row r="38" spans="1:5" ht="15.75">
      <c r="A38" s="36" t="s">
        <v>55</v>
      </c>
      <c r="B38" s="32">
        <v>26043</v>
      </c>
      <c r="C38" s="17">
        <v>10113</v>
      </c>
      <c r="D38" s="32">
        <v>9595</v>
      </c>
      <c r="E38" s="31" t="s">
        <v>56</v>
      </c>
    </row>
    <row r="39" spans="1:5" ht="15.75">
      <c r="A39" s="36" t="s">
        <v>57</v>
      </c>
      <c r="B39" s="32">
        <v>0</v>
      </c>
      <c r="C39" s="17">
        <v>0</v>
      </c>
      <c r="D39" s="32">
        <v>0</v>
      </c>
      <c r="E39" s="31"/>
    </row>
    <row r="40" spans="1:5" ht="48.75">
      <c r="A40" s="11" t="s">
        <v>58</v>
      </c>
      <c r="B40" s="22">
        <f>SUM(B41:B46)</f>
        <v>452308</v>
      </c>
      <c r="C40" s="23">
        <f>SUM(C41:C46)</f>
        <v>477813</v>
      </c>
      <c r="D40" s="2">
        <f>SUM(D41:D46)</f>
        <v>475761</v>
      </c>
      <c r="E40" s="62" t="s">
        <v>59</v>
      </c>
    </row>
    <row r="41" spans="1:5" ht="15.75">
      <c r="A41" s="29" t="s">
        <v>60</v>
      </c>
      <c r="B41" s="17">
        <v>336619</v>
      </c>
      <c r="C41" s="17">
        <v>348615</v>
      </c>
      <c r="D41" s="30">
        <v>352573</v>
      </c>
      <c r="E41" s="37"/>
    </row>
    <row r="42" spans="1:5" ht="15.75">
      <c r="A42" s="29" t="s">
        <v>61</v>
      </c>
      <c r="B42" s="17">
        <v>5594</v>
      </c>
      <c r="C42" s="38">
        <v>5859</v>
      </c>
      <c r="D42" s="17">
        <v>5501</v>
      </c>
    </row>
    <row r="43" spans="1:5" ht="15.75">
      <c r="A43" s="29" t="s">
        <v>62</v>
      </c>
      <c r="B43" s="32">
        <v>26752</v>
      </c>
      <c r="C43" s="17">
        <v>28341</v>
      </c>
      <c r="D43" s="32">
        <v>28400</v>
      </c>
    </row>
    <row r="44" spans="1:5" ht="15.75">
      <c r="A44" s="29" t="s">
        <v>63</v>
      </c>
      <c r="B44" s="17">
        <v>13071</v>
      </c>
      <c r="C44" s="17">
        <v>20167</v>
      </c>
      <c r="D44" s="17">
        <v>20767</v>
      </c>
    </row>
    <row r="45" spans="1:5" ht="15.75">
      <c r="A45" s="29" t="s">
        <v>64</v>
      </c>
      <c r="B45" s="17">
        <v>24873</v>
      </c>
      <c r="C45" s="17">
        <v>24333</v>
      </c>
      <c r="D45" s="17">
        <v>23999</v>
      </c>
    </row>
    <row r="46" spans="1:5" ht="15.75">
      <c r="A46" s="29" t="s">
        <v>65</v>
      </c>
      <c r="B46" s="17">
        <v>45399</v>
      </c>
      <c r="C46" s="17">
        <v>50498</v>
      </c>
      <c r="D46" s="17">
        <v>44521</v>
      </c>
    </row>
    <row r="47" spans="1:5" ht="16.5">
      <c r="A47" s="11" t="s">
        <v>66</v>
      </c>
      <c r="B47" s="22">
        <f>SUM(B40,B21,B31,B28,B24,B17,B27)</f>
        <v>569464</v>
      </c>
      <c r="C47" s="2">
        <f>SUM(C17,C21,C24,C27,C28,C31,C40)</f>
        <v>626008</v>
      </c>
      <c r="D47" s="2">
        <f>SUM(D31,D40,D28,D27,D24,D21,D17)</f>
        <v>594239</v>
      </c>
      <c r="E47" s="18" t="s">
        <v>67</v>
      </c>
    </row>
    <row r="48" spans="1:5" ht="15.75">
      <c r="A48" s="11"/>
      <c r="B48" s="39"/>
      <c r="C48" s="25"/>
      <c r="D48" s="40"/>
    </row>
    <row r="49" spans="1:6" ht="15.75">
      <c r="A49" s="41" t="s">
        <v>68</v>
      </c>
      <c r="B49" s="42">
        <v>46637</v>
      </c>
      <c r="C49" s="24">
        <f>C47-B47</f>
        <v>56544</v>
      </c>
      <c r="D49" s="42">
        <f>D47-B47</f>
        <v>24775</v>
      </c>
    </row>
    <row r="50" spans="1:6" ht="15.75">
      <c r="A50" s="41" t="s">
        <v>69</v>
      </c>
      <c r="B50" s="43">
        <v>0.08</v>
      </c>
      <c r="C50" s="37">
        <v>0.1</v>
      </c>
      <c r="D50" s="61">
        <v>4.3999999999999997E-2</v>
      </c>
    </row>
    <row r="51" spans="1:6" ht="15.75">
      <c r="A51" s="41"/>
      <c r="B51" s="43"/>
      <c r="C51" s="3"/>
      <c r="D51" s="43"/>
    </row>
    <row r="52" spans="1:6" ht="15.75">
      <c r="A52" s="45"/>
    </row>
    <row r="53" spans="1:6" ht="18.75">
      <c r="A53" s="46"/>
      <c r="D53" s="47"/>
      <c r="E53" s="48"/>
      <c r="F53" s="47"/>
    </row>
    <row r="54" spans="1:6" ht="15.75">
      <c r="A54" s="49"/>
      <c r="B54" s="69"/>
      <c r="C54" s="69"/>
      <c r="D54" s="50"/>
      <c r="E54" s="51"/>
      <c r="F54" s="47"/>
    </row>
    <row r="55" spans="1:6" ht="15.75">
      <c r="A55" s="47"/>
      <c r="B55" s="18"/>
      <c r="C55" s="1"/>
    </row>
    <row r="56" spans="1:6" ht="15.75">
      <c r="A56" s="47"/>
      <c r="B56" s="18"/>
      <c r="C56" s="1"/>
    </row>
    <row r="57" spans="1:6" ht="15.75">
      <c r="A57" s="47"/>
      <c r="B57" s="3"/>
      <c r="C57" s="1"/>
    </row>
    <row r="58" spans="1:6" ht="15.75">
      <c r="A58" s="49"/>
      <c r="B58" s="52"/>
      <c r="C58" s="53"/>
    </row>
    <row r="59" spans="1:6" ht="15.75">
      <c r="A59" s="47"/>
      <c r="B59" s="20"/>
      <c r="C59" s="1"/>
    </row>
    <row r="60" spans="1:6" ht="15.75">
      <c r="A60" s="47"/>
      <c r="B60" s="18"/>
      <c r="C60" s="1"/>
    </row>
    <row r="61" spans="1:6" ht="15.75">
      <c r="A61" s="47"/>
      <c r="B61" s="18"/>
      <c r="C61" s="1"/>
    </row>
    <row r="62" spans="1:6" ht="15.75">
      <c r="A62" s="49"/>
      <c r="B62" s="18"/>
      <c r="C62" s="1"/>
    </row>
    <row r="63" spans="1:6" ht="15.75">
      <c r="A63" s="54"/>
      <c r="B63" s="20"/>
      <c r="C63" s="1"/>
    </row>
    <row r="64" spans="1:6" ht="15.75">
      <c r="A64" s="47"/>
      <c r="B64" s="17"/>
      <c r="C64" s="35"/>
    </row>
    <row r="65" spans="1:4" ht="15.75">
      <c r="A65" s="49"/>
      <c r="B65" s="17"/>
      <c r="C65" s="31"/>
    </row>
    <row r="66" spans="1:4" ht="15.75">
      <c r="A66" s="49"/>
      <c r="B66" s="55"/>
      <c r="C66" s="31"/>
    </row>
    <row r="67" spans="1:4" ht="15.75">
      <c r="A67" s="47"/>
      <c r="B67" s="17"/>
      <c r="C67" s="31"/>
    </row>
    <row r="68" spans="1:4" ht="15.75">
      <c r="A68" s="47"/>
      <c r="B68" s="17"/>
      <c r="C68" s="31"/>
    </row>
    <row r="69" spans="1:4" ht="15.75">
      <c r="A69" s="47"/>
      <c r="B69" s="17"/>
    </row>
    <row r="70" spans="1:4" ht="15.75">
      <c r="A70" s="49"/>
      <c r="B70" s="55"/>
      <c r="D70" s="44"/>
    </row>
    <row r="71" spans="1:4" ht="15.75">
      <c r="A71" s="49"/>
    </row>
    <row r="72" spans="1:4" ht="15.75">
      <c r="A72" s="49"/>
    </row>
    <row r="73" spans="1:4" ht="15.75">
      <c r="A73" s="56"/>
    </row>
    <row r="74" spans="1:4" ht="15.75">
      <c r="A74" s="47"/>
      <c r="B74" s="57"/>
      <c r="C74" s="56"/>
    </row>
    <row r="75" spans="1:4" ht="15.75">
      <c r="A75" s="54"/>
      <c r="C75" s="31"/>
    </row>
    <row r="76" spans="1:4" ht="15.75">
      <c r="A76" s="54"/>
      <c r="C76" s="31"/>
    </row>
    <row r="77" spans="1:4" ht="15.75">
      <c r="A77" s="47"/>
      <c r="C77" s="31"/>
    </row>
    <row r="78" spans="1:4" ht="15.75">
      <c r="A78" s="50"/>
      <c r="C78" s="31"/>
    </row>
    <row r="80" spans="1:4" ht="15.75">
      <c r="C80" s="58"/>
      <c r="D80" s="59"/>
    </row>
    <row r="81" spans="1:3" ht="15.75">
      <c r="A81" s="56"/>
      <c r="C81" s="58"/>
    </row>
    <row r="82" spans="1:3" ht="15.75">
      <c r="A82" s="47"/>
    </row>
    <row r="83" spans="1:3" ht="15.75">
      <c r="A83" s="47"/>
    </row>
    <row r="84" spans="1:3" ht="15.75">
      <c r="A84" s="47"/>
      <c r="B84" s="31"/>
    </row>
    <row r="85" spans="1:3" ht="15.75">
      <c r="A85" s="47"/>
    </row>
    <row r="86" spans="1:3" ht="15.75">
      <c r="A86" s="47"/>
    </row>
    <row r="89" spans="1:3" ht="15.75">
      <c r="A89" s="45"/>
    </row>
    <row r="90" spans="1:3" ht="35.25" customHeight="1">
      <c r="A90" s="64"/>
      <c r="B90" s="64"/>
    </row>
    <row r="91" spans="1:3" ht="52.5" customHeight="1">
      <c r="A91" s="65"/>
      <c r="B91" s="65"/>
    </row>
    <row r="92" spans="1:3" ht="37.5" customHeight="1">
      <c r="A92" s="67"/>
      <c r="B92" s="68"/>
    </row>
    <row r="93" spans="1:3" ht="30" customHeight="1">
      <c r="A93" s="66"/>
      <c r="B93" s="66"/>
    </row>
    <row r="94" spans="1:3" ht="15.75">
      <c r="A94" s="54"/>
    </row>
  </sheetData>
  <mergeCells count="5">
    <mergeCell ref="A90:B90"/>
    <mergeCell ref="A91:B91"/>
    <mergeCell ref="A93:B93"/>
    <mergeCell ref="A92:B92"/>
    <mergeCell ref="B54:C54"/>
  </mergeCells>
  <pageMargins left="0.25" right="0.25" top="0.75" bottom="0.75" header="0.3" footer="0.3"/>
  <pageSetup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OUUC Office</dc:creator>
  <cp:keywords/>
  <dc:description/>
  <cp:lastModifiedBy>Rev Mary Gear</cp:lastModifiedBy>
  <cp:revision>4</cp:revision>
  <dcterms:created xsi:type="dcterms:W3CDTF">2019-11-26T10:35:22Z</dcterms:created>
  <dcterms:modified xsi:type="dcterms:W3CDTF">2024-05-28T16:53:04Z</dcterms:modified>
  <cp:category/>
  <cp:contentStatus/>
</cp:coreProperties>
</file>